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060" windowHeight="7845" tabRatio="461" activeTab="1"/>
  </bookViews>
  <sheets>
    <sheet name="4-24" sheetId="1" r:id="rId1"/>
    <sheet name="3-24" sheetId="2" r:id="rId2"/>
  </sheets>
  <definedNames>
    <definedName name="_xlnm.Print_Area" localSheetId="1">'3-24'!$A$1:$I$47</definedName>
    <definedName name="_xlnm.Print_Area" localSheetId="0">'4-24'!$A$2:$I$45</definedName>
  </definedNames>
  <calcPr fullCalcOnLoad="1"/>
</workbook>
</file>

<file path=xl/sharedStrings.xml><?xml version="1.0" encoding="utf-8"?>
<sst xmlns="http://schemas.openxmlformats.org/spreadsheetml/2006/main" count="325" uniqueCount="95">
  <si>
    <t>Общегосударственные  вопросы</t>
  </si>
  <si>
    <t>Раздел</t>
  </si>
  <si>
    <t>Мин-тво</t>
  </si>
  <si>
    <t>01</t>
  </si>
  <si>
    <t>Физическая культура и спорт</t>
  </si>
  <si>
    <t>001</t>
  </si>
  <si>
    <t>03</t>
  </si>
  <si>
    <t>02</t>
  </si>
  <si>
    <t>04</t>
  </si>
  <si>
    <t>05</t>
  </si>
  <si>
    <t>00</t>
  </si>
  <si>
    <t>к  решению Собрания   депутатов</t>
  </si>
  <si>
    <t>Вид     расхода</t>
  </si>
  <si>
    <t>НАИМЕНОВАНИЕ</t>
  </si>
  <si>
    <t>подраздел</t>
  </si>
  <si>
    <t>11</t>
  </si>
  <si>
    <t>0000000</t>
  </si>
  <si>
    <t>тыс.рублей</t>
  </si>
  <si>
    <t>Цел. статья расходов</t>
  </si>
  <si>
    <t>Выполнение функции государственными органами</t>
  </si>
  <si>
    <t>Резервные фонды</t>
  </si>
  <si>
    <t xml:space="preserve">Другие  общегосударственные вопросы </t>
  </si>
  <si>
    <t>Жилищно-коммунальное хозяйства</t>
  </si>
  <si>
    <t>Осуществление первичного воинского учета на территориях, где отсутствуют военные камиссариаты</t>
  </si>
  <si>
    <t>Мероприятия в области здравоохранения и физической культуры, туризма</t>
  </si>
  <si>
    <t>Благоустроство</t>
  </si>
  <si>
    <t>Выполнение функции государственными учреждениями (ЗАГС)</t>
  </si>
  <si>
    <t>Национальная безопасность</t>
  </si>
  <si>
    <t>Мероприятия по ЖКХ</t>
  </si>
  <si>
    <t>Резервные фонды органов исполнительной власти муниципального образования</t>
  </si>
  <si>
    <t>Функционирование высшего длжностного лица муниципальгного образования</t>
  </si>
  <si>
    <t>Функционирование высшых органов исполнительной власти муниципальгного образования</t>
  </si>
  <si>
    <t>Приложение № 3</t>
  </si>
  <si>
    <t>Приложение № 4</t>
  </si>
  <si>
    <t>000</t>
  </si>
  <si>
    <t>881002000</t>
  </si>
  <si>
    <t>8820020000</t>
  </si>
  <si>
    <t>9990020680</t>
  </si>
  <si>
    <t>9980051180</t>
  </si>
  <si>
    <t>9990005000</t>
  </si>
  <si>
    <t>9990001000</t>
  </si>
  <si>
    <t>9990003000</t>
  </si>
  <si>
    <t>2420200590</t>
  </si>
  <si>
    <t xml:space="preserve">Функционирование законодательных (представительных) органов государственной власти </t>
  </si>
  <si>
    <t>МО «село Каранайаул»</t>
  </si>
  <si>
    <t>«О  бюджете МО «село Каранайаул»</t>
  </si>
  <si>
    <t>Ведомственная структура расходов местного бюджета МО " село Каранайаул"</t>
  </si>
  <si>
    <t>10</t>
  </si>
  <si>
    <t>2230871370</t>
  </si>
  <si>
    <t>360</t>
  </si>
  <si>
    <t xml:space="preserve">Социальная политика </t>
  </si>
  <si>
    <t>Социальная выплаты</t>
  </si>
  <si>
    <t>Администрация МО "село Каранайаул"</t>
  </si>
  <si>
    <t>и видам расходов классификации расходовместного бюджета МО " село Каранайаул "</t>
  </si>
  <si>
    <t>244</t>
  </si>
  <si>
    <t>870</t>
  </si>
  <si>
    <t>121</t>
  </si>
  <si>
    <t>Культура</t>
  </si>
  <si>
    <t>08</t>
  </si>
  <si>
    <t>2020200590</t>
  </si>
  <si>
    <t>Пенсия.пособия.вып-мые организ-ми</t>
  </si>
  <si>
    <t>2210728960</t>
  </si>
  <si>
    <t>Дворцы и Дома культуры, другие учреждения культуры и средства массовой информации</t>
  </si>
  <si>
    <t xml:space="preserve">  Дворцы и Дома культуры, другие учреждения культуры и средства массовой информации</t>
  </si>
  <si>
    <t xml:space="preserve">                                                                              </t>
  </si>
  <si>
    <t>Глава МО"село Каранайаул"                                                      Кубатов Н.И</t>
  </si>
  <si>
    <r>
      <t xml:space="preserve">      </t>
    </r>
    <r>
      <rPr>
        <sz val="14"/>
        <rFont val="Arial Cyr"/>
        <family val="0"/>
      </rPr>
      <t xml:space="preserve">          Глава МО"село Каранайаул"                                                      Кубатов Н.И</t>
    </r>
  </si>
  <si>
    <t>07</t>
  </si>
  <si>
    <t>880</t>
  </si>
  <si>
    <t xml:space="preserve">                                                               гл.бухг                                                                            Омарова У.А</t>
  </si>
  <si>
    <t>9900010050</t>
  </si>
  <si>
    <t>129</t>
  </si>
  <si>
    <t>242</t>
  </si>
  <si>
    <t>1</t>
  </si>
  <si>
    <t>247</t>
  </si>
  <si>
    <t>111</t>
  </si>
  <si>
    <t>119</t>
  </si>
  <si>
    <t>312</t>
  </si>
  <si>
    <t>Сумма  2024 г</t>
  </si>
  <si>
    <t>Сумма  2025г</t>
  </si>
  <si>
    <t>13</t>
  </si>
  <si>
    <t>9980021000</t>
  </si>
  <si>
    <t>296</t>
  </si>
  <si>
    <t xml:space="preserve"> на 2024 год и плановый период 2025 и 2026гг.</t>
  </si>
  <si>
    <t>на 2024г. и на плановый период 2025 и 2026 гг.</t>
  </si>
  <si>
    <t>Сумма  2025 г</t>
  </si>
  <si>
    <t>Сумма  2026г</t>
  </si>
  <si>
    <t xml:space="preserve"> на 2024год и на плановый период</t>
  </si>
  <si>
    <t>Распределение бюджетных ассигнований на 2024г.</t>
  </si>
  <si>
    <t xml:space="preserve"> и на плановый период 2025 и 2026 гг.по разделам и подразделам,целевым статьям  </t>
  </si>
  <si>
    <t xml:space="preserve">                  Глава МО"село Каранайаул"                                                      Кубатов Н.И</t>
  </si>
  <si>
    <r>
      <t xml:space="preserve">                           </t>
    </r>
    <r>
      <rPr>
        <sz val="12"/>
        <rFont val="Arial Cyr"/>
        <family val="0"/>
      </rPr>
      <t xml:space="preserve">                    гл.бухг                                                        Омарова У.А</t>
    </r>
  </si>
  <si>
    <t xml:space="preserve">  № 19 от 06.03.2024г    </t>
  </si>
  <si>
    <t>2025 и 2026 гг.</t>
  </si>
  <si>
    <t xml:space="preserve">№ 19 от 06.03.2024г.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</si>
</sst>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49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0" borderId="0" xfId="0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3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3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0" borderId="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78" fontId="20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view="pageBreakPreview" zoomScale="70" zoomScaleNormal="82" zoomScaleSheetLayoutView="70" workbookViewId="0" topLeftCell="B1">
      <selection activeCell="N13" sqref="N13"/>
    </sheetView>
  </sheetViews>
  <sheetFormatPr defaultColWidth="9.00390625" defaultRowHeight="12.75"/>
  <cols>
    <col min="1" max="1" width="4.00390625" style="0" hidden="1" customWidth="1"/>
    <col min="2" max="2" width="75.375" style="0" customWidth="1"/>
    <col min="3" max="3" width="8.625" style="0" customWidth="1"/>
    <col min="4" max="4" width="7.625" style="0" customWidth="1"/>
    <col min="5" max="5" width="17.00390625" style="0" customWidth="1"/>
    <col min="6" max="6" width="7.25390625" style="0" customWidth="1"/>
    <col min="7" max="7" width="15.00390625" style="0" customWidth="1"/>
    <col min="8" max="9" width="16.00390625" style="0" customWidth="1"/>
  </cols>
  <sheetData>
    <row r="1" ht="19.5" customHeight="1"/>
    <row r="2" spans="1:8" ht="18">
      <c r="A2" s="2"/>
      <c r="B2" s="4"/>
      <c r="C2" s="3"/>
      <c r="D2" s="22"/>
      <c r="F2" s="10"/>
      <c r="G2" s="11"/>
      <c r="H2" s="23" t="s">
        <v>33</v>
      </c>
    </row>
    <row r="3" spans="1:8" ht="15.75" customHeight="1">
      <c r="A3" s="2"/>
      <c r="B3" s="4"/>
      <c r="C3" s="3"/>
      <c r="D3" s="22"/>
      <c r="F3" s="10"/>
      <c r="G3" s="11"/>
      <c r="H3" s="23" t="s">
        <v>11</v>
      </c>
    </row>
    <row r="4" spans="1:8" ht="17.25" customHeight="1">
      <c r="A4" s="2"/>
      <c r="B4" s="4"/>
      <c r="C4" s="3"/>
      <c r="D4" s="9"/>
      <c r="F4" s="10"/>
      <c r="G4" s="11"/>
      <c r="H4" s="23" t="s">
        <v>44</v>
      </c>
    </row>
    <row r="5" spans="1:8" ht="18">
      <c r="A5" s="2"/>
      <c r="C5" s="1"/>
      <c r="D5" s="12"/>
      <c r="F5" s="13"/>
      <c r="G5" s="13"/>
      <c r="H5" s="23" t="s">
        <v>45</v>
      </c>
    </row>
    <row r="6" spans="1:8" ht="18">
      <c r="A6" s="2"/>
      <c r="C6" s="1"/>
      <c r="D6" s="12"/>
      <c r="F6" s="13"/>
      <c r="G6" s="13"/>
      <c r="H6" s="23" t="s">
        <v>87</v>
      </c>
    </row>
    <row r="7" spans="1:8" ht="15.75">
      <c r="A7" s="7"/>
      <c r="C7" s="1"/>
      <c r="D7" s="12"/>
      <c r="F7" s="54"/>
      <c r="G7" s="54"/>
      <c r="H7" s="23" t="s">
        <v>93</v>
      </c>
    </row>
    <row r="8" spans="1:8" ht="15">
      <c r="A8" s="7"/>
      <c r="D8" s="12"/>
      <c r="E8" s="58"/>
      <c r="F8" s="58"/>
      <c r="G8" s="58"/>
      <c r="H8" s="54" t="s">
        <v>92</v>
      </c>
    </row>
    <row r="9" spans="1:7" ht="15.75" customHeight="1">
      <c r="A9" s="59" t="s">
        <v>88</v>
      </c>
      <c r="B9" s="59"/>
      <c r="C9" s="59"/>
      <c r="D9" s="59"/>
      <c r="E9" s="59"/>
      <c r="F9" s="59"/>
      <c r="G9" s="59"/>
    </row>
    <row r="10" spans="1:7" ht="15.75" customHeight="1">
      <c r="A10" s="59" t="s">
        <v>89</v>
      </c>
      <c r="B10" s="59"/>
      <c r="C10" s="59"/>
      <c r="D10" s="59"/>
      <c r="E10" s="59"/>
      <c r="F10" s="59"/>
      <c r="G10" s="59"/>
    </row>
    <row r="11" spans="1:7" ht="18" customHeight="1">
      <c r="A11" s="59" t="s">
        <v>53</v>
      </c>
      <c r="B11" s="59"/>
      <c r="C11" s="59"/>
      <c r="D11" s="59"/>
      <c r="E11" s="59"/>
      <c r="F11" s="59"/>
      <c r="G11" s="59"/>
    </row>
    <row r="12" spans="1:9" ht="18">
      <c r="A12" s="2"/>
      <c r="B12" s="5"/>
      <c r="C12" s="6"/>
      <c r="D12" s="6"/>
      <c r="G12" s="14"/>
      <c r="H12" s="14"/>
      <c r="I12" s="14" t="s">
        <v>17</v>
      </c>
    </row>
    <row r="13" spans="1:9" s="18" customFormat="1" ht="52.5" customHeight="1">
      <c r="A13" s="15"/>
      <c r="B13" s="15" t="s">
        <v>13</v>
      </c>
      <c r="C13" s="15" t="s">
        <v>1</v>
      </c>
      <c r="D13" s="16" t="s">
        <v>14</v>
      </c>
      <c r="E13" s="16" t="s">
        <v>18</v>
      </c>
      <c r="F13" s="16" t="s">
        <v>12</v>
      </c>
      <c r="G13" s="16" t="s">
        <v>78</v>
      </c>
      <c r="H13" s="16" t="s">
        <v>79</v>
      </c>
      <c r="I13" s="16" t="s">
        <v>86</v>
      </c>
    </row>
    <row r="14" spans="1:9" s="18" customFormat="1" ht="14.25" customHeight="1">
      <c r="A14" s="19"/>
      <c r="B14" s="17">
        <v>1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7</v>
      </c>
      <c r="I14" s="17">
        <v>7</v>
      </c>
    </row>
    <row r="15" spans="1:9" s="24" customFormat="1" ht="20.25" customHeight="1">
      <c r="A15" s="20"/>
      <c r="B15" s="27" t="s">
        <v>52</v>
      </c>
      <c r="C15" s="21"/>
      <c r="D15" s="21"/>
      <c r="E15" s="44"/>
      <c r="F15" s="44"/>
      <c r="G15" s="45">
        <f>G17+G27+G29+G38+G23+G21+G34+G36+G40+G25</f>
        <v>3088.061</v>
      </c>
      <c r="H15" s="45">
        <f>+H17+H27+H29+H21+H23+H34+H36+H38+H40+H25</f>
        <v>3165.262525</v>
      </c>
      <c r="I15" s="45">
        <f>+I17+I27+I29+I21+I23+I34+I36+I38+I40+I25</f>
        <v>3242.70863125</v>
      </c>
    </row>
    <row r="16" spans="1:9" s="1" customFormat="1" ht="21" customHeight="1">
      <c r="A16" s="25"/>
      <c r="B16" s="26" t="s">
        <v>0</v>
      </c>
      <c r="C16" s="44" t="s">
        <v>3</v>
      </c>
      <c r="D16" s="44"/>
      <c r="E16" s="44"/>
      <c r="F16" s="44"/>
      <c r="G16" s="45">
        <f>G17+G21</f>
        <v>1290.131</v>
      </c>
      <c r="H16" s="45">
        <f>H17+H21+H23+H19</f>
        <v>1337.759275</v>
      </c>
      <c r="I16" s="45">
        <f>I17+I21+I23+I19</f>
        <v>1370.3875500000001</v>
      </c>
    </row>
    <row r="17" spans="1:9" s="1" customFormat="1" ht="31.5" customHeight="1">
      <c r="A17" s="28"/>
      <c r="B17" s="30" t="s">
        <v>31</v>
      </c>
      <c r="C17" s="46" t="s">
        <v>3</v>
      </c>
      <c r="D17" s="46" t="s">
        <v>7</v>
      </c>
      <c r="E17" s="46" t="s">
        <v>35</v>
      </c>
      <c r="F17" s="46"/>
      <c r="G17" s="47">
        <f>G18</f>
        <v>537.825</v>
      </c>
      <c r="H17" s="47">
        <f>H18</f>
        <v>551.270625</v>
      </c>
      <c r="I17" s="47">
        <f>I18</f>
        <v>564.7162500000001</v>
      </c>
    </row>
    <row r="18" spans="1:9" s="1" customFormat="1" ht="30" customHeight="1">
      <c r="A18" s="28"/>
      <c r="B18" s="29" t="s">
        <v>30</v>
      </c>
      <c r="C18" s="48" t="s">
        <v>3</v>
      </c>
      <c r="D18" s="48" t="s">
        <v>7</v>
      </c>
      <c r="E18" s="48" t="s">
        <v>35</v>
      </c>
      <c r="F18" s="49" t="s">
        <v>56</v>
      </c>
      <c r="G18" s="50">
        <v>537.825</v>
      </c>
      <c r="H18" s="50">
        <f>G18*1.025</f>
        <v>551.270625</v>
      </c>
      <c r="I18" s="50">
        <f>G18*1.05</f>
        <v>564.7162500000001</v>
      </c>
    </row>
    <row r="19" spans="1:9" s="1" customFormat="1" ht="31.5" customHeight="1">
      <c r="A19" s="28"/>
      <c r="B19" s="30" t="s">
        <v>31</v>
      </c>
      <c r="C19" s="46" t="s">
        <v>3</v>
      </c>
      <c r="D19" s="46" t="s">
        <v>67</v>
      </c>
      <c r="E19" s="46" t="s">
        <v>70</v>
      </c>
      <c r="F19" s="46"/>
      <c r="G19" s="47">
        <f>G20</f>
        <v>0</v>
      </c>
      <c r="H19" s="47">
        <f>H20</f>
        <v>0</v>
      </c>
      <c r="I19" s="47">
        <f>I20</f>
        <v>0</v>
      </c>
    </row>
    <row r="20" spans="1:9" s="1" customFormat="1" ht="30" customHeight="1">
      <c r="A20" s="28"/>
      <c r="B20" s="29" t="s">
        <v>43</v>
      </c>
      <c r="C20" s="46" t="s">
        <v>3</v>
      </c>
      <c r="D20" s="46" t="s">
        <v>67</v>
      </c>
      <c r="E20" s="48" t="s">
        <v>70</v>
      </c>
      <c r="F20" s="49" t="s">
        <v>68</v>
      </c>
      <c r="G20" s="50"/>
      <c r="H20" s="50">
        <f>G20*1.025</f>
        <v>0</v>
      </c>
      <c r="I20" s="50">
        <f>G20*1.05</f>
        <v>0</v>
      </c>
    </row>
    <row r="21" spans="1:9" s="1" customFormat="1" ht="31.5" customHeight="1">
      <c r="A21" s="28"/>
      <c r="B21" s="30" t="s">
        <v>31</v>
      </c>
      <c r="C21" s="46" t="s">
        <v>3</v>
      </c>
      <c r="D21" s="46" t="s">
        <v>8</v>
      </c>
      <c r="E21" s="46" t="s">
        <v>36</v>
      </c>
      <c r="F21" s="46"/>
      <c r="G21" s="47">
        <f>G22</f>
        <v>752.306</v>
      </c>
      <c r="H21" s="47">
        <f>H22</f>
        <v>771.11365</v>
      </c>
      <c r="I21" s="47">
        <f>I22</f>
        <v>789.9213000000001</v>
      </c>
    </row>
    <row r="22" spans="1:9" s="1" customFormat="1" ht="20.25" customHeight="1">
      <c r="A22" s="28"/>
      <c r="B22" s="29" t="s">
        <v>19</v>
      </c>
      <c r="C22" s="48" t="s">
        <v>3</v>
      </c>
      <c r="D22" s="48" t="s">
        <v>8</v>
      </c>
      <c r="E22" s="48" t="s">
        <v>36</v>
      </c>
      <c r="F22" s="49" t="s">
        <v>56</v>
      </c>
      <c r="G22" s="50">
        <v>752.306</v>
      </c>
      <c r="H22" s="50">
        <f>G22*1.025</f>
        <v>771.11365</v>
      </c>
      <c r="I22" s="50">
        <f>G22*1.05</f>
        <v>789.9213000000001</v>
      </c>
    </row>
    <row r="23" spans="1:9" s="1" customFormat="1" ht="20.25" customHeight="1">
      <c r="A23" s="28"/>
      <c r="B23" s="31" t="s">
        <v>20</v>
      </c>
      <c r="C23" s="46" t="s">
        <v>3</v>
      </c>
      <c r="D23" s="46" t="s">
        <v>15</v>
      </c>
      <c r="E23" s="51" t="s">
        <v>37</v>
      </c>
      <c r="F23" s="46" t="s">
        <v>55</v>
      </c>
      <c r="G23" s="47">
        <f>G24</f>
        <v>15</v>
      </c>
      <c r="H23" s="47">
        <f>H24</f>
        <v>15.374999999999998</v>
      </c>
      <c r="I23" s="47">
        <f>I24</f>
        <v>15.75</v>
      </c>
    </row>
    <row r="24" spans="1:9" s="38" customFormat="1" ht="30.75" customHeight="1">
      <c r="A24" s="32"/>
      <c r="B24" s="33" t="s">
        <v>29</v>
      </c>
      <c r="C24" s="44" t="s">
        <v>3</v>
      </c>
      <c r="D24" s="44" t="s">
        <v>15</v>
      </c>
      <c r="E24" s="51" t="s">
        <v>37</v>
      </c>
      <c r="F24" s="52" t="s">
        <v>55</v>
      </c>
      <c r="G24" s="50">
        <v>15</v>
      </c>
      <c r="H24" s="50">
        <f>G24*1.025</f>
        <v>15.374999999999998</v>
      </c>
      <c r="I24" s="50">
        <f>G24*1.05</f>
        <v>15.75</v>
      </c>
    </row>
    <row r="25" spans="1:9" s="1" customFormat="1" ht="20.25" customHeight="1">
      <c r="A25" s="28"/>
      <c r="B25" s="31" t="s">
        <v>21</v>
      </c>
      <c r="C25" s="46" t="s">
        <v>3</v>
      </c>
      <c r="D25" s="46" t="s">
        <v>80</v>
      </c>
      <c r="E25" s="46" t="s">
        <v>81</v>
      </c>
      <c r="F25" s="46"/>
      <c r="G25" s="47">
        <f>SUM(G26:G26)</f>
        <v>391.33</v>
      </c>
      <c r="H25" s="47">
        <f>SUM(H26:H26)</f>
        <v>401.11324999999994</v>
      </c>
      <c r="I25" s="47">
        <f>SUM(I26:I26)</f>
        <v>411.1410812499999</v>
      </c>
    </row>
    <row r="26" spans="1:9" s="1" customFormat="1" ht="31.5" customHeight="1">
      <c r="A26" s="28"/>
      <c r="B26" s="29" t="s">
        <v>26</v>
      </c>
      <c r="C26" s="48" t="s">
        <v>3</v>
      </c>
      <c r="D26" s="48" t="s">
        <v>80</v>
      </c>
      <c r="E26" s="46" t="s">
        <v>81</v>
      </c>
      <c r="F26" s="49" t="s">
        <v>34</v>
      </c>
      <c r="G26" s="50">
        <v>391.33</v>
      </c>
      <c r="H26" s="50">
        <f>G26*1.025</f>
        <v>401.11324999999994</v>
      </c>
      <c r="I26" s="50">
        <f>H26*1.025</f>
        <v>411.1410812499999</v>
      </c>
    </row>
    <row r="27" spans="1:9" s="1" customFormat="1" ht="20.25" customHeight="1">
      <c r="A27" s="25"/>
      <c r="B27" s="37" t="s">
        <v>27</v>
      </c>
      <c r="C27" s="46" t="s">
        <v>7</v>
      </c>
      <c r="D27" s="46" t="s">
        <v>6</v>
      </c>
      <c r="E27" s="46" t="s">
        <v>38</v>
      </c>
      <c r="F27" s="46"/>
      <c r="G27" s="47">
        <f>G28</f>
        <v>365.6</v>
      </c>
      <c r="H27" s="47">
        <f>H28</f>
        <v>374.74</v>
      </c>
      <c r="I27" s="47">
        <f>I28</f>
        <v>383.88000000000005</v>
      </c>
    </row>
    <row r="28" spans="1:9" s="1" customFormat="1" ht="28.5" customHeight="1">
      <c r="A28" s="35"/>
      <c r="B28" s="36" t="s">
        <v>23</v>
      </c>
      <c r="C28" s="48" t="s">
        <v>7</v>
      </c>
      <c r="D28" s="48" t="s">
        <v>6</v>
      </c>
      <c r="E28" s="53" t="s">
        <v>38</v>
      </c>
      <c r="F28" s="48" t="s">
        <v>56</v>
      </c>
      <c r="G28" s="50">
        <v>365.6</v>
      </c>
      <c r="H28" s="50">
        <f>G28*1.025</f>
        <v>374.74</v>
      </c>
      <c r="I28" s="50">
        <f>G28*1.05</f>
        <v>383.88000000000005</v>
      </c>
    </row>
    <row r="29" spans="1:9" s="1" customFormat="1" ht="20.25" customHeight="1">
      <c r="A29" s="28"/>
      <c r="B29" s="31" t="s">
        <v>22</v>
      </c>
      <c r="C29" s="46" t="s">
        <v>9</v>
      </c>
      <c r="D29" s="46" t="s">
        <v>10</v>
      </c>
      <c r="E29" s="46" t="s">
        <v>16</v>
      </c>
      <c r="F29" s="46"/>
      <c r="G29" s="47">
        <f>SUM(G30:G33)</f>
        <v>35</v>
      </c>
      <c r="H29" s="47">
        <f>SUM(H30:H33)</f>
        <v>35.875</v>
      </c>
      <c r="I29" s="47">
        <f>SUM(I30:I33)</f>
        <v>36.75</v>
      </c>
    </row>
    <row r="30" spans="1:9" s="1" customFormat="1" ht="20.25" customHeight="1">
      <c r="A30" s="28"/>
      <c r="B30" s="33" t="s">
        <v>28</v>
      </c>
      <c r="C30" s="48" t="s">
        <v>9</v>
      </c>
      <c r="D30" s="48" t="s">
        <v>7</v>
      </c>
      <c r="E30" s="48" t="s">
        <v>39</v>
      </c>
      <c r="F30" s="49" t="s">
        <v>34</v>
      </c>
      <c r="G30" s="50"/>
      <c r="H30" s="50">
        <f>G30*1.025</f>
        <v>0</v>
      </c>
      <c r="I30" s="50">
        <f>G30*1.05</f>
        <v>0</v>
      </c>
    </row>
    <row r="31" spans="1:9" s="1" customFormat="1" ht="20.25" customHeight="1">
      <c r="A31" s="28"/>
      <c r="B31" s="33" t="s">
        <v>25</v>
      </c>
      <c r="C31" s="48" t="s">
        <v>9</v>
      </c>
      <c r="D31" s="48" t="s">
        <v>6</v>
      </c>
      <c r="E31" s="48" t="s">
        <v>40</v>
      </c>
      <c r="F31" s="49" t="s">
        <v>54</v>
      </c>
      <c r="G31" s="50">
        <v>35</v>
      </c>
      <c r="H31" s="50">
        <f>G31*1.025</f>
        <v>35.875</v>
      </c>
      <c r="I31" s="50">
        <f>G31*1.05</f>
        <v>36.75</v>
      </c>
    </row>
    <row r="32" spans="1:9" s="1" customFormat="1" ht="20.25" customHeight="1">
      <c r="A32" s="28"/>
      <c r="B32" s="33" t="s">
        <v>25</v>
      </c>
      <c r="C32" s="48" t="s">
        <v>9</v>
      </c>
      <c r="D32" s="48" t="s">
        <v>6</v>
      </c>
      <c r="E32" s="48" t="s">
        <v>41</v>
      </c>
      <c r="F32" s="49" t="s">
        <v>54</v>
      </c>
      <c r="G32" s="50"/>
      <c r="H32" s="50">
        <f>G32*1.025</f>
        <v>0</v>
      </c>
      <c r="I32" s="50">
        <f>G32*1.05</f>
        <v>0</v>
      </c>
    </row>
    <row r="33" spans="1:9" s="1" customFormat="1" ht="20.25" customHeight="1">
      <c r="A33" s="28"/>
      <c r="B33" s="33" t="s">
        <v>25</v>
      </c>
      <c r="C33" s="48" t="s">
        <v>9</v>
      </c>
      <c r="D33" s="48" t="s">
        <v>6</v>
      </c>
      <c r="E33" s="48" t="s">
        <v>39</v>
      </c>
      <c r="F33" s="49" t="s">
        <v>34</v>
      </c>
      <c r="G33" s="50"/>
      <c r="H33" s="50"/>
      <c r="I33" s="50"/>
    </row>
    <row r="34" spans="1:9" s="34" customFormat="1" ht="20.25" customHeight="1">
      <c r="A34" s="32"/>
      <c r="B34" s="31" t="s">
        <v>50</v>
      </c>
      <c r="C34" s="44" t="s">
        <v>47</v>
      </c>
      <c r="D34" s="44" t="s">
        <v>6</v>
      </c>
      <c r="E34" s="44" t="s">
        <v>48</v>
      </c>
      <c r="F34" s="44" t="s">
        <v>49</v>
      </c>
      <c r="G34" s="45">
        <f>G35</f>
        <v>10</v>
      </c>
      <c r="H34" s="45">
        <f>H35</f>
        <v>10.25</v>
      </c>
      <c r="I34" s="45">
        <f>I35</f>
        <v>10.5</v>
      </c>
    </row>
    <row r="35" spans="1:9" s="34" customFormat="1" ht="26.25" customHeight="1">
      <c r="A35" s="28"/>
      <c r="B35" s="29" t="s">
        <v>51</v>
      </c>
      <c r="C35" s="48" t="s">
        <v>47</v>
      </c>
      <c r="D35" s="48" t="s">
        <v>6</v>
      </c>
      <c r="E35" s="48" t="s">
        <v>48</v>
      </c>
      <c r="F35" s="49" t="s">
        <v>49</v>
      </c>
      <c r="G35" s="50">
        <v>10</v>
      </c>
      <c r="H35" s="50">
        <f>G35*1.025</f>
        <v>10.25</v>
      </c>
      <c r="I35" s="50">
        <f>G35*1.05</f>
        <v>10.5</v>
      </c>
    </row>
    <row r="36" spans="1:9" s="1" customFormat="1" ht="28.5" customHeight="1">
      <c r="A36" s="25"/>
      <c r="B36" s="31" t="s">
        <v>4</v>
      </c>
      <c r="C36" s="46" t="s">
        <v>15</v>
      </c>
      <c r="D36" s="46" t="s">
        <v>3</v>
      </c>
      <c r="E36" s="46" t="s">
        <v>42</v>
      </c>
      <c r="F36" s="46" t="s">
        <v>54</v>
      </c>
      <c r="G36" s="47">
        <f>SUM(G37:G37)</f>
        <v>10</v>
      </c>
      <c r="H36" s="47">
        <f>SUM(H37:H37)</f>
        <v>10.25</v>
      </c>
      <c r="I36" s="47">
        <f>SUM(I37:I37)</f>
        <v>10.5</v>
      </c>
    </row>
    <row r="37" spans="1:9" s="1" customFormat="1" ht="37.5" customHeight="1">
      <c r="A37" s="35"/>
      <c r="B37" s="33" t="s">
        <v>24</v>
      </c>
      <c r="C37" s="48" t="s">
        <v>15</v>
      </c>
      <c r="D37" s="48" t="s">
        <v>3</v>
      </c>
      <c r="E37" s="48" t="s">
        <v>42</v>
      </c>
      <c r="F37" s="48" t="s">
        <v>54</v>
      </c>
      <c r="G37" s="50">
        <v>10</v>
      </c>
      <c r="H37" s="50">
        <f>G37*1.025</f>
        <v>10.25</v>
      </c>
      <c r="I37" s="50">
        <f>G37*1.05</f>
        <v>10.5</v>
      </c>
    </row>
    <row r="38" spans="1:9" s="1" customFormat="1" ht="36.75" customHeight="1">
      <c r="A38" s="35"/>
      <c r="B38" s="31" t="s">
        <v>57</v>
      </c>
      <c r="C38" s="48" t="s">
        <v>58</v>
      </c>
      <c r="D38" s="48" t="s">
        <v>3</v>
      </c>
      <c r="E38" s="48" t="s">
        <v>59</v>
      </c>
      <c r="F38" s="48"/>
      <c r="G38" s="45">
        <f>G39</f>
        <v>900</v>
      </c>
      <c r="H38" s="50">
        <f>G38*1.025</f>
        <v>922.4999999999999</v>
      </c>
      <c r="I38" s="50">
        <f>G38*1.05</f>
        <v>945</v>
      </c>
    </row>
    <row r="39" spans="1:9" s="1" customFormat="1" ht="37.5" customHeight="1">
      <c r="A39" s="35"/>
      <c r="B39" s="33" t="s">
        <v>62</v>
      </c>
      <c r="C39" s="48" t="s">
        <v>58</v>
      </c>
      <c r="D39" s="48" t="s">
        <v>3</v>
      </c>
      <c r="E39" s="48" t="s">
        <v>59</v>
      </c>
      <c r="F39" s="48"/>
      <c r="G39" s="50">
        <v>900</v>
      </c>
      <c r="H39" s="50">
        <f>G39*1.025</f>
        <v>922.4999999999999</v>
      </c>
      <c r="I39" s="50">
        <f>G39*1.05</f>
        <v>945</v>
      </c>
    </row>
    <row r="40" spans="1:9" s="1" customFormat="1" ht="37.5" customHeight="1">
      <c r="A40" s="35"/>
      <c r="B40" s="31" t="s">
        <v>60</v>
      </c>
      <c r="C40" s="48" t="s">
        <v>47</v>
      </c>
      <c r="D40" s="48" t="s">
        <v>3</v>
      </c>
      <c r="E40" s="48" t="s">
        <v>61</v>
      </c>
      <c r="F40" s="48" t="s">
        <v>77</v>
      </c>
      <c r="G40" s="45">
        <f>G41</f>
        <v>71</v>
      </c>
      <c r="H40" s="50">
        <f>G40*1.025</f>
        <v>72.77499999999999</v>
      </c>
      <c r="I40" s="50">
        <f>G40*1.05</f>
        <v>74.55</v>
      </c>
    </row>
    <row r="41" spans="1:9" s="1" customFormat="1" ht="55.5" customHeight="1">
      <c r="A41" s="35"/>
      <c r="B41" s="33" t="s">
        <v>60</v>
      </c>
      <c r="C41" s="48" t="s">
        <v>47</v>
      </c>
      <c r="D41" s="48" t="s">
        <v>3</v>
      </c>
      <c r="E41" s="48" t="s">
        <v>61</v>
      </c>
      <c r="F41" s="48" t="s">
        <v>77</v>
      </c>
      <c r="G41" s="50">
        <v>71</v>
      </c>
      <c r="H41" s="50">
        <f>G41*1.025</f>
        <v>72.77499999999999</v>
      </c>
      <c r="I41" s="50">
        <f>G41*1.05</f>
        <v>74.55</v>
      </c>
    </row>
    <row r="42" ht="22.5" customHeight="1">
      <c r="B42" s="1" t="s">
        <v>66</v>
      </c>
    </row>
    <row r="43" ht="19.5" customHeight="1">
      <c r="B43" s="1" t="s">
        <v>69</v>
      </c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8"/>
      <c r="C58" s="8"/>
      <c r="D58" s="8"/>
      <c r="E58" s="8"/>
      <c r="F58" s="8"/>
      <c r="G58" s="8"/>
      <c r="H58" s="8"/>
      <c r="I58" s="8"/>
    </row>
    <row r="59" spans="2:9" ht="12.75">
      <c r="B59" s="8"/>
      <c r="C59" s="8"/>
      <c r="D59" s="8"/>
      <c r="E59" s="8"/>
      <c r="F59" s="8"/>
      <c r="G59" s="8"/>
      <c r="H59" s="8"/>
      <c r="I59" s="8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2.75">
      <c r="B61" s="8"/>
      <c r="C61" s="8"/>
      <c r="D61" s="8"/>
      <c r="E61" s="8"/>
      <c r="F61" s="8"/>
      <c r="G61" s="8"/>
      <c r="H61" s="8"/>
      <c r="I61" s="8"/>
    </row>
    <row r="62" spans="2:9" ht="12.75">
      <c r="B62" s="8"/>
      <c r="C62" s="8"/>
      <c r="D62" s="8"/>
      <c r="E62" s="8"/>
      <c r="F62" s="8"/>
      <c r="G62" s="8"/>
      <c r="H62" s="8"/>
      <c r="I62" s="8"/>
    </row>
    <row r="63" spans="2:9" ht="12.75">
      <c r="B63" s="8"/>
      <c r="C63" s="8"/>
      <c r="D63" s="8"/>
      <c r="E63" s="8"/>
      <c r="F63" s="8"/>
      <c r="G63" s="8"/>
      <c r="H63" s="8"/>
      <c r="I63" s="8"/>
    </row>
    <row r="64" spans="2:9" ht="12.75">
      <c r="B64" s="8"/>
      <c r="C64" s="8"/>
      <c r="D64" s="8"/>
      <c r="E64" s="8"/>
      <c r="F64" s="8"/>
      <c r="G64" s="8"/>
      <c r="H64" s="8"/>
      <c r="I64" s="8"/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spans="2:9" ht="12.75">
      <c r="B66" s="8"/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2:9" ht="12.75">
      <c r="B68" s="8"/>
      <c r="C68" s="8"/>
      <c r="D68" s="8"/>
      <c r="E68" s="8"/>
      <c r="F68" s="8"/>
      <c r="G68" s="8"/>
      <c r="H68" s="8"/>
      <c r="I68" s="8"/>
    </row>
    <row r="69" spans="2:9" ht="12.75">
      <c r="B69" s="8"/>
      <c r="C69" s="8"/>
      <c r="D69" s="8"/>
      <c r="E69" s="8"/>
      <c r="F69" s="8"/>
      <c r="G69" s="8"/>
      <c r="H69" s="8"/>
      <c r="I69" s="8"/>
    </row>
    <row r="70" spans="2:9" ht="12.75">
      <c r="B70" s="8"/>
      <c r="C70" s="8"/>
      <c r="D70" s="8"/>
      <c r="E70" s="8"/>
      <c r="F70" s="8"/>
      <c r="G70" s="8"/>
      <c r="H70" s="8"/>
      <c r="I70" s="8"/>
    </row>
    <row r="71" spans="2:9" ht="12.75">
      <c r="B71" s="8"/>
      <c r="C71" s="8"/>
      <c r="D71" s="8"/>
      <c r="E71" s="8"/>
      <c r="F71" s="8"/>
      <c r="G71" s="8"/>
      <c r="H71" s="8"/>
      <c r="I71" s="8"/>
    </row>
    <row r="72" spans="2:9" ht="12.75">
      <c r="B72" s="8"/>
      <c r="C72" s="8"/>
      <c r="D72" s="8"/>
      <c r="E72" s="8"/>
      <c r="F72" s="8"/>
      <c r="G72" s="8"/>
      <c r="H72" s="8"/>
      <c r="I72" s="8"/>
    </row>
    <row r="73" spans="2:9" ht="12.75"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2:9" ht="12.75">
      <c r="B76" s="8"/>
      <c r="C76" s="8"/>
      <c r="D76" s="8"/>
      <c r="E76" s="8"/>
      <c r="F76" s="8"/>
      <c r="G76" s="8"/>
      <c r="H76" s="8"/>
      <c r="I76" s="8"/>
    </row>
    <row r="77" spans="2:9" ht="12.75">
      <c r="B77" s="8"/>
      <c r="C77" s="8"/>
      <c r="D77" s="8"/>
      <c r="E77" s="8"/>
      <c r="F77" s="8"/>
      <c r="G77" s="8"/>
      <c r="H77" s="8"/>
      <c r="I77" s="8"/>
    </row>
    <row r="78" spans="2:9" ht="12.75">
      <c r="B78" s="8"/>
      <c r="C78" s="8"/>
      <c r="D78" s="8"/>
      <c r="E78" s="8"/>
      <c r="F78" s="8"/>
      <c r="G78" s="8"/>
      <c r="H78" s="8"/>
      <c r="I78" s="8"/>
    </row>
    <row r="79" spans="2:9" ht="12.75">
      <c r="B79" s="8"/>
      <c r="C79" s="8"/>
      <c r="D79" s="8"/>
      <c r="E79" s="8"/>
      <c r="F79" s="8"/>
      <c r="G79" s="8"/>
      <c r="H79" s="8"/>
      <c r="I79" s="8"/>
    </row>
    <row r="80" spans="2:9" ht="12.75">
      <c r="B80" s="8"/>
      <c r="C80" s="8"/>
      <c r="D80" s="8"/>
      <c r="E80" s="8"/>
      <c r="F80" s="8"/>
      <c r="G80" s="8"/>
      <c r="H80" s="8"/>
      <c r="I80" s="8"/>
    </row>
    <row r="81" spans="2:9" ht="12.75"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  <row r="87" spans="2:9" ht="12.75">
      <c r="B87" s="8"/>
      <c r="C87" s="8"/>
      <c r="D87" s="8"/>
      <c r="E87" s="8"/>
      <c r="F87" s="8"/>
      <c r="G87" s="8"/>
      <c r="H87" s="8"/>
      <c r="I87" s="8"/>
    </row>
    <row r="88" spans="2:9" ht="12.75">
      <c r="B88" s="8"/>
      <c r="C88" s="8"/>
      <c r="D88" s="8"/>
      <c r="E88" s="8"/>
      <c r="F88" s="8"/>
      <c r="G88" s="8"/>
      <c r="H88" s="8"/>
      <c r="I88" s="8"/>
    </row>
    <row r="89" spans="2:9" ht="12.75">
      <c r="B89" s="8"/>
      <c r="C89" s="8"/>
      <c r="D89" s="8"/>
      <c r="E89" s="8"/>
      <c r="F89" s="8"/>
      <c r="G89" s="8"/>
      <c r="H89" s="8"/>
      <c r="I89" s="8"/>
    </row>
    <row r="90" spans="2:9" ht="12.75">
      <c r="B90" s="8"/>
      <c r="C90" s="8"/>
      <c r="D90" s="8"/>
      <c r="E90" s="8"/>
      <c r="F90" s="8"/>
      <c r="G90" s="8"/>
      <c r="H90" s="8"/>
      <c r="I90" s="8"/>
    </row>
    <row r="91" spans="2:9" ht="12.75">
      <c r="B91" s="8"/>
      <c r="C91" s="8"/>
      <c r="D91" s="8"/>
      <c r="E91" s="8"/>
      <c r="F91" s="8"/>
      <c r="G91" s="8"/>
      <c r="H91" s="8"/>
      <c r="I91" s="8"/>
    </row>
  </sheetData>
  <sheetProtection/>
  <mergeCells count="4">
    <mergeCell ref="E8:G8"/>
    <mergeCell ref="A9:G9"/>
    <mergeCell ref="A10:G10"/>
    <mergeCell ref="A11:G11"/>
  </mergeCells>
  <printOptions horizontalCentered="1"/>
  <pageMargins left="0.5905511811023623" right="0.1968503937007874" top="0.2755905511811024" bottom="0.2755905511811024" header="0.1968503937007874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view="pageBreakPreview" zoomScale="70" zoomScaleNormal="73" zoomScaleSheetLayoutView="70" workbookViewId="0" topLeftCell="A1">
      <selection activeCell="M17" sqref="M17:N17"/>
    </sheetView>
  </sheetViews>
  <sheetFormatPr defaultColWidth="9.00390625" defaultRowHeight="12.75"/>
  <cols>
    <col min="1" max="1" width="56.625" style="0" customWidth="1"/>
    <col min="2" max="2" width="9.875" style="0" customWidth="1"/>
    <col min="3" max="3" width="8.625" style="0" customWidth="1"/>
    <col min="4" max="4" width="7.625" style="0" customWidth="1"/>
    <col min="5" max="5" width="17.875" style="0" customWidth="1"/>
    <col min="6" max="6" width="8.125" style="40" customWidth="1"/>
    <col min="7" max="7" width="18.25390625" style="0" customWidth="1"/>
    <col min="8" max="8" width="20.625" style="0" customWidth="1"/>
    <col min="9" max="9" width="28.00390625" style="0" customWidth="1"/>
  </cols>
  <sheetData>
    <row r="1" spans="1:7" ht="15.75">
      <c r="A1" s="4"/>
      <c r="B1" s="3"/>
      <c r="C1" s="3"/>
      <c r="D1" s="22"/>
      <c r="F1" s="41"/>
      <c r="G1" s="23" t="s">
        <v>32</v>
      </c>
    </row>
    <row r="2" spans="1:7" ht="15.75" customHeight="1">
      <c r="A2" s="4"/>
      <c r="B2" s="3"/>
      <c r="C2" s="3"/>
      <c r="D2" s="22"/>
      <c r="F2" s="41"/>
      <c r="G2" s="23" t="s">
        <v>11</v>
      </c>
    </row>
    <row r="3" spans="1:7" ht="17.25" customHeight="1">
      <c r="A3" s="4"/>
      <c r="B3" s="3"/>
      <c r="C3" s="3"/>
      <c r="D3" s="9"/>
      <c r="F3" s="41"/>
      <c r="G3" s="23" t="s">
        <v>44</v>
      </c>
    </row>
    <row r="4" spans="3:7" ht="15">
      <c r="C4" s="1"/>
      <c r="D4" s="12"/>
      <c r="F4" s="42"/>
      <c r="G4" s="23" t="s">
        <v>45</v>
      </c>
    </row>
    <row r="5" spans="3:7" ht="15">
      <c r="C5" s="1"/>
      <c r="D5" s="12"/>
      <c r="F5" s="42"/>
      <c r="G5" s="23" t="s">
        <v>83</v>
      </c>
    </row>
    <row r="6" spans="3:10" ht="15">
      <c r="C6" s="1"/>
      <c r="D6" s="12"/>
      <c r="G6" s="54" t="s">
        <v>94</v>
      </c>
      <c r="J6" s="54"/>
    </row>
    <row r="7" spans="2:7" ht="15">
      <c r="B7" s="1"/>
      <c r="D7" s="12"/>
      <c r="E7" s="58"/>
      <c r="F7" s="58"/>
      <c r="G7" s="58"/>
    </row>
    <row r="8" spans="1:7" ht="15.75" customHeight="1">
      <c r="A8" s="59"/>
      <c r="B8" s="59"/>
      <c r="C8" s="59"/>
      <c r="D8" s="59"/>
      <c r="E8" s="59"/>
      <c r="F8" s="59"/>
      <c r="G8" s="59"/>
    </row>
    <row r="9" spans="1:9" ht="19.5" customHeight="1">
      <c r="A9" s="59" t="s">
        <v>46</v>
      </c>
      <c r="B9" s="59"/>
      <c r="C9" s="59"/>
      <c r="D9" s="59"/>
      <c r="E9" s="59"/>
      <c r="F9" s="59"/>
      <c r="G9" s="59"/>
      <c r="H9" s="59"/>
      <c r="I9" s="59"/>
    </row>
    <row r="10" spans="1:9" ht="18" customHeight="1">
      <c r="A10" s="59" t="s">
        <v>84</v>
      </c>
      <c r="B10" s="59"/>
      <c r="C10" s="59"/>
      <c r="D10" s="59"/>
      <c r="E10" s="59"/>
      <c r="F10" s="59"/>
      <c r="G10" s="59"/>
      <c r="H10" s="59"/>
      <c r="I10" s="59"/>
    </row>
    <row r="11" spans="1:9" ht="15.75">
      <c r="A11" s="5"/>
      <c r="B11" s="6"/>
      <c r="C11" s="6"/>
      <c r="D11" s="6"/>
      <c r="I11" t="s">
        <v>17</v>
      </c>
    </row>
    <row r="12" spans="1:9" s="18" customFormat="1" ht="52.5" customHeight="1">
      <c r="A12" s="15" t="s">
        <v>13</v>
      </c>
      <c r="B12" s="16" t="s">
        <v>2</v>
      </c>
      <c r="C12" s="15" t="s">
        <v>1</v>
      </c>
      <c r="D12" s="16" t="s">
        <v>14</v>
      </c>
      <c r="E12" s="16" t="s">
        <v>18</v>
      </c>
      <c r="F12" s="16" t="s">
        <v>12</v>
      </c>
      <c r="G12" s="16" t="s">
        <v>78</v>
      </c>
      <c r="H12" s="16" t="s">
        <v>85</v>
      </c>
      <c r="I12" s="16" t="s">
        <v>86</v>
      </c>
    </row>
    <row r="13" spans="1:9" s="18" customFormat="1" ht="14.2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7</v>
      </c>
      <c r="I13" s="17">
        <v>7</v>
      </c>
    </row>
    <row r="14" spans="1:9" s="24" customFormat="1" ht="20.25" customHeight="1">
      <c r="A14" s="55" t="s">
        <v>52</v>
      </c>
      <c r="B14" s="44" t="s">
        <v>5</v>
      </c>
      <c r="C14" s="44"/>
      <c r="D14" s="44"/>
      <c r="E14" s="44"/>
      <c r="F14" s="44"/>
      <c r="G14" s="45">
        <f>+G15+G27+G31+G39+G41+G42+G35+G49+G19+G26+G28+G30+G29+G24</f>
        <v>3088.061</v>
      </c>
      <c r="H14" s="45">
        <f>H27+H15+H41+H42+H35+H49+H26+H28+H30+H32+H29+H19</f>
        <v>3169.3625250000005</v>
      </c>
      <c r="I14" s="45">
        <f>I27+I15+I41+I42+I35+I49+I19+I26+I28+I30+I32+I29</f>
        <v>3248.590338124999</v>
      </c>
    </row>
    <row r="15" spans="1:9" s="1" customFormat="1" ht="21" customHeight="1">
      <c r="A15" s="31" t="s">
        <v>0</v>
      </c>
      <c r="B15" s="44" t="s">
        <v>5</v>
      </c>
      <c r="C15" s="44" t="s">
        <v>3</v>
      </c>
      <c r="D15" s="44"/>
      <c r="E15" s="44"/>
      <c r="F15" s="44"/>
      <c r="G15" s="45">
        <f>G16+S13</f>
        <v>537.825</v>
      </c>
      <c r="H15" s="47">
        <f>H16+H18</f>
        <v>679.3956249999999</v>
      </c>
      <c r="I15" s="47">
        <f>I16+I18</f>
        <v>696.3805156249998</v>
      </c>
    </row>
    <row r="16" spans="1:9" s="1" customFormat="1" ht="31.5" customHeight="1">
      <c r="A16" s="30" t="s">
        <v>31</v>
      </c>
      <c r="B16" s="46" t="s">
        <v>5</v>
      </c>
      <c r="C16" s="46" t="s">
        <v>3</v>
      </c>
      <c r="D16" s="46" t="s">
        <v>7</v>
      </c>
      <c r="E16" s="46" t="s">
        <v>35</v>
      </c>
      <c r="F16" s="46" t="s">
        <v>56</v>
      </c>
      <c r="G16" s="47">
        <f>G17+G18</f>
        <v>537.825</v>
      </c>
      <c r="H16" s="47">
        <f>H17+H18</f>
        <v>551.2706249999999</v>
      </c>
      <c r="I16" s="47">
        <f>I17+I18</f>
        <v>565.0523906249998</v>
      </c>
    </row>
    <row r="17" spans="1:9" s="1" customFormat="1" ht="30" customHeight="1">
      <c r="A17" s="29" t="s">
        <v>30</v>
      </c>
      <c r="B17" s="48" t="s">
        <v>5</v>
      </c>
      <c r="C17" s="48" t="s">
        <v>3</v>
      </c>
      <c r="D17" s="48" t="s">
        <v>7</v>
      </c>
      <c r="E17" s="48" t="s">
        <v>35</v>
      </c>
      <c r="F17" s="49" t="s">
        <v>56</v>
      </c>
      <c r="G17" s="50">
        <v>412.825</v>
      </c>
      <c r="H17" s="50">
        <f>G17*1.025</f>
        <v>423.14562499999994</v>
      </c>
      <c r="I17" s="50">
        <f>H17*1.025</f>
        <v>433.7242656249999</v>
      </c>
    </row>
    <row r="18" spans="1:9" s="1" customFormat="1" ht="30" customHeight="1">
      <c r="A18" s="29" t="s">
        <v>30</v>
      </c>
      <c r="B18" s="48" t="s">
        <v>5</v>
      </c>
      <c r="C18" s="48" t="s">
        <v>3</v>
      </c>
      <c r="D18" s="48" t="s">
        <v>7</v>
      </c>
      <c r="E18" s="48" t="s">
        <v>35</v>
      </c>
      <c r="F18" s="49" t="s">
        <v>71</v>
      </c>
      <c r="G18" s="50">
        <v>125</v>
      </c>
      <c r="H18" s="50">
        <f>G18*1.025</f>
        <v>128.125</v>
      </c>
      <c r="I18" s="50">
        <f>H18*1.025</f>
        <v>131.328125</v>
      </c>
    </row>
    <row r="19" spans="1:9" s="1" customFormat="1" ht="31.5" customHeight="1">
      <c r="A19" s="30" t="s">
        <v>31</v>
      </c>
      <c r="B19" s="46" t="s">
        <v>5</v>
      </c>
      <c r="C19" s="46" t="s">
        <v>3</v>
      </c>
      <c r="D19" s="46" t="s">
        <v>8</v>
      </c>
      <c r="E19" s="46" t="s">
        <v>36</v>
      </c>
      <c r="F19" s="46"/>
      <c r="G19" s="47">
        <f>G20+G21+G22</f>
        <v>752.306</v>
      </c>
      <c r="H19" s="47">
        <f>H20+H21+H22</f>
        <v>771.11365</v>
      </c>
      <c r="I19" s="47">
        <f>I20+I21+I22</f>
        <v>790.39149125</v>
      </c>
    </row>
    <row r="20" spans="1:9" s="1" customFormat="1" ht="47.25" customHeight="1">
      <c r="A20" s="29" t="s">
        <v>43</v>
      </c>
      <c r="B20" s="48" t="s">
        <v>5</v>
      </c>
      <c r="C20" s="48" t="s">
        <v>3</v>
      </c>
      <c r="D20" s="46" t="s">
        <v>8</v>
      </c>
      <c r="E20" s="48" t="s">
        <v>36</v>
      </c>
      <c r="F20" s="49" t="s">
        <v>56</v>
      </c>
      <c r="G20" s="50">
        <v>285</v>
      </c>
      <c r="H20" s="50">
        <f aca="true" t="shared" si="0" ref="H20:I22">G20*1.025</f>
        <v>292.125</v>
      </c>
      <c r="I20" s="50">
        <f t="shared" si="0"/>
        <v>299.42812499999997</v>
      </c>
    </row>
    <row r="21" spans="1:9" s="1" customFormat="1" ht="31.5" customHeight="1">
      <c r="A21" s="30" t="s">
        <v>31</v>
      </c>
      <c r="B21" s="46" t="s">
        <v>5</v>
      </c>
      <c r="C21" s="46" t="s">
        <v>3</v>
      </c>
      <c r="D21" s="46" t="s">
        <v>8</v>
      </c>
      <c r="E21" s="46" t="s">
        <v>36</v>
      </c>
      <c r="F21" s="46" t="s">
        <v>71</v>
      </c>
      <c r="G21" s="50">
        <v>86</v>
      </c>
      <c r="H21" s="50">
        <f t="shared" si="0"/>
        <v>88.14999999999999</v>
      </c>
      <c r="I21" s="50">
        <f t="shared" si="0"/>
        <v>90.35374999999998</v>
      </c>
    </row>
    <row r="22" spans="1:9" s="1" customFormat="1" ht="33" customHeight="1">
      <c r="A22" s="29" t="s">
        <v>19</v>
      </c>
      <c r="B22" s="48" t="s">
        <v>5</v>
      </c>
      <c r="C22" s="48" t="s">
        <v>3</v>
      </c>
      <c r="D22" s="48" t="s">
        <v>8</v>
      </c>
      <c r="E22" s="48" t="s">
        <v>36</v>
      </c>
      <c r="F22" s="49" t="s">
        <v>54</v>
      </c>
      <c r="G22" s="50">
        <v>381.306</v>
      </c>
      <c r="H22" s="50">
        <f t="shared" si="0"/>
        <v>390.83865</v>
      </c>
      <c r="I22" s="50">
        <f t="shared" si="0"/>
        <v>400.60961624999993</v>
      </c>
    </row>
    <row r="23" spans="1:9" s="1" customFormat="1" ht="20.25" customHeight="1">
      <c r="A23" s="31" t="s">
        <v>20</v>
      </c>
      <c r="B23" s="46" t="s">
        <v>5</v>
      </c>
      <c r="C23" s="46" t="s">
        <v>3</v>
      </c>
      <c r="D23" s="46" t="s">
        <v>15</v>
      </c>
      <c r="E23" s="46" t="s">
        <v>37</v>
      </c>
      <c r="F23" s="46" t="s">
        <v>82</v>
      </c>
      <c r="G23" s="47">
        <f>G24</f>
        <v>15</v>
      </c>
      <c r="H23" s="47">
        <f>H24</f>
        <v>15.374999999999998</v>
      </c>
      <c r="I23" s="47">
        <f>I24</f>
        <v>15.759374999999997</v>
      </c>
    </row>
    <row r="24" spans="1:9" s="38" customFormat="1" ht="30.75" customHeight="1">
      <c r="A24" s="33" t="s">
        <v>29</v>
      </c>
      <c r="B24" s="44" t="s">
        <v>5</v>
      </c>
      <c r="C24" s="44" t="s">
        <v>3</v>
      </c>
      <c r="D24" s="44" t="s">
        <v>15</v>
      </c>
      <c r="E24" s="51" t="s">
        <v>37</v>
      </c>
      <c r="F24" s="52" t="s">
        <v>82</v>
      </c>
      <c r="G24" s="50">
        <v>15</v>
      </c>
      <c r="H24" s="50">
        <f aca="true" t="shared" si="1" ref="H24:I29">G24*1.025</f>
        <v>15.374999999999998</v>
      </c>
      <c r="I24" s="50">
        <f t="shared" si="1"/>
        <v>15.759374999999997</v>
      </c>
    </row>
    <row r="25" spans="1:9" s="1" customFormat="1" ht="20.25" customHeight="1">
      <c r="A25" s="31" t="s">
        <v>21</v>
      </c>
      <c r="B25" s="46" t="s">
        <v>5</v>
      </c>
      <c r="C25" s="46" t="s">
        <v>3</v>
      </c>
      <c r="D25" s="46" t="s">
        <v>80</v>
      </c>
      <c r="E25" s="46" t="s">
        <v>81</v>
      </c>
      <c r="F25" s="46"/>
      <c r="G25" s="47">
        <f>G26+G27</f>
        <v>391.33</v>
      </c>
      <c r="H25" s="47">
        <f t="shared" si="1"/>
        <v>401.11324999999994</v>
      </c>
      <c r="I25" s="47">
        <f t="shared" si="1"/>
        <v>411.1410812499999</v>
      </c>
    </row>
    <row r="26" spans="1:9" s="1" customFormat="1" ht="20.25" customHeight="1">
      <c r="A26" s="31" t="s">
        <v>21</v>
      </c>
      <c r="B26" s="46" t="s">
        <v>5</v>
      </c>
      <c r="C26" s="46" t="s">
        <v>3</v>
      </c>
      <c r="D26" s="46" t="s">
        <v>80</v>
      </c>
      <c r="E26" s="46" t="s">
        <v>81</v>
      </c>
      <c r="F26" s="46" t="s">
        <v>75</v>
      </c>
      <c r="G26" s="47">
        <v>300.33</v>
      </c>
      <c r="H26" s="47">
        <f t="shared" si="1"/>
        <v>307.83824999999996</v>
      </c>
      <c r="I26" s="47">
        <f t="shared" si="1"/>
        <v>315.53420624999995</v>
      </c>
    </row>
    <row r="27" spans="1:9" s="1" customFormat="1" ht="28.5" customHeight="1">
      <c r="A27" s="31" t="s">
        <v>21</v>
      </c>
      <c r="B27" s="46" t="s">
        <v>5</v>
      </c>
      <c r="C27" s="46" t="s">
        <v>3</v>
      </c>
      <c r="D27" s="46" t="s">
        <v>80</v>
      </c>
      <c r="E27" s="46" t="s">
        <v>81</v>
      </c>
      <c r="F27" s="46" t="s">
        <v>76</v>
      </c>
      <c r="G27" s="47">
        <v>91</v>
      </c>
      <c r="H27" s="47">
        <f t="shared" si="1"/>
        <v>93.27499999999999</v>
      </c>
      <c r="I27" s="47">
        <f t="shared" si="1"/>
        <v>95.60687499999999</v>
      </c>
    </row>
    <row r="28" spans="1:9" s="1" customFormat="1" ht="28.5" customHeight="1">
      <c r="A28" s="36" t="s">
        <v>23</v>
      </c>
      <c r="B28" s="46" t="s">
        <v>5</v>
      </c>
      <c r="C28" s="46" t="s">
        <v>7</v>
      </c>
      <c r="D28" s="46" t="s">
        <v>6</v>
      </c>
      <c r="E28" s="57" t="s">
        <v>38</v>
      </c>
      <c r="F28" s="48" t="s">
        <v>56</v>
      </c>
      <c r="G28" s="50">
        <v>256.212</v>
      </c>
      <c r="H28" s="50">
        <f t="shared" si="1"/>
        <v>262.61729999999994</v>
      </c>
      <c r="I28" s="50">
        <f t="shared" si="1"/>
        <v>269.18273249999993</v>
      </c>
    </row>
    <row r="29" spans="1:9" s="1" customFormat="1" ht="28.5" customHeight="1">
      <c r="A29" s="36" t="s">
        <v>23</v>
      </c>
      <c r="B29" s="48" t="s">
        <v>5</v>
      </c>
      <c r="C29" s="48" t="s">
        <v>7</v>
      </c>
      <c r="D29" s="48" t="s">
        <v>6</v>
      </c>
      <c r="E29" s="53" t="s">
        <v>38</v>
      </c>
      <c r="F29" s="48" t="s">
        <v>71</v>
      </c>
      <c r="G29" s="50">
        <v>77.388</v>
      </c>
      <c r="H29" s="50">
        <f t="shared" si="1"/>
        <v>79.3227</v>
      </c>
      <c r="I29" s="50">
        <f t="shared" si="1"/>
        <v>81.30576749999999</v>
      </c>
    </row>
    <row r="30" spans="1:9" s="1" customFormat="1" ht="20.25" customHeight="1">
      <c r="A30" s="36" t="s">
        <v>23</v>
      </c>
      <c r="B30" s="48" t="s">
        <v>5</v>
      </c>
      <c r="C30" s="48" t="s">
        <v>7</v>
      </c>
      <c r="D30" s="48" t="s">
        <v>6</v>
      </c>
      <c r="E30" s="53" t="s">
        <v>38</v>
      </c>
      <c r="F30" s="48" t="s">
        <v>72</v>
      </c>
      <c r="G30" s="50">
        <v>32</v>
      </c>
      <c r="H30" s="50">
        <f>G30*1.025</f>
        <v>32.8</v>
      </c>
      <c r="I30" s="50">
        <f>H30*1.025</f>
        <v>33.62</v>
      </c>
    </row>
    <row r="31" spans="1:9" s="1" customFormat="1" ht="20.25" customHeight="1">
      <c r="A31" s="31" t="s">
        <v>22</v>
      </c>
      <c r="B31" s="46" t="s">
        <v>5</v>
      </c>
      <c r="C31" s="46" t="s">
        <v>9</v>
      </c>
      <c r="D31" s="46" t="s">
        <v>10</v>
      </c>
      <c r="E31" s="46" t="s">
        <v>16</v>
      </c>
      <c r="F31" s="46"/>
      <c r="G31" s="47">
        <f>SUM(G32:G34)</f>
        <v>35</v>
      </c>
      <c r="H31" s="47">
        <f>SUM(H32:H34)</f>
        <v>35.875</v>
      </c>
      <c r="I31" s="47">
        <f>SUM(I32:I34)</f>
        <v>36.771874999999994</v>
      </c>
    </row>
    <row r="32" spans="1:9" s="1" customFormat="1" ht="20.25" customHeight="1">
      <c r="A32" s="33" t="s">
        <v>28</v>
      </c>
      <c r="B32" s="48" t="s">
        <v>5</v>
      </c>
      <c r="C32" s="48" t="s">
        <v>9</v>
      </c>
      <c r="D32" s="48" t="s">
        <v>7</v>
      </c>
      <c r="E32" s="48" t="s">
        <v>39</v>
      </c>
      <c r="F32" s="49" t="s">
        <v>73</v>
      </c>
      <c r="G32" s="50"/>
      <c r="H32" s="50">
        <f aca="true" t="shared" si="2" ref="H32:I34">G32*1.025</f>
        <v>0</v>
      </c>
      <c r="I32" s="50">
        <f t="shared" si="2"/>
        <v>0</v>
      </c>
    </row>
    <row r="33" spans="1:9" s="1" customFormat="1" ht="20.25" customHeight="1">
      <c r="A33" s="33" t="s">
        <v>25</v>
      </c>
      <c r="B33" s="48" t="s">
        <v>5</v>
      </c>
      <c r="C33" s="48" t="s">
        <v>9</v>
      </c>
      <c r="D33" s="48" t="s">
        <v>6</v>
      </c>
      <c r="E33" s="48" t="s">
        <v>40</v>
      </c>
      <c r="F33" s="49" t="s">
        <v>74</v>
      </c>
      <c r="G33" s="50">
        <v>35</v>
      </c>
      <c r="H33" s="50">
        <f t="shared" si="2"/>
        <v>35.875</v>
      </c>
      <c r="I33" s="50">
        <f t="shared" si="2"/>
        <v>36.771874999999994</v>
      </c>
    </row>
    <row r="34" spans="1:9" s="1" customFormat="1" ht="21.75" customHeight="1">
      <c r="A34" s="33" t="s">
        <v>25</v>
      </c>
      <c r="B34" s="48" t="s">
        <v>5</v>
      </c>
      <c r="C34" s="48" t="s">
        <v>9</v>
      </c>
      <c r="D34" s="48" t="s">
        <v>6</v>
      </c>
      <c r="E34" s="48" t="s">
        <v>41</v>
      </c>
      <c r="F34" s="49" t="s">
        <v>72</v>
      </c>
      <c r="G34" s="50"/>
      <c r="H34" s="50">
        <f t="shared" si="2"/>
        <v>0</v>
      </c>
      <c r="I34" s="50">
        <f t="shared" si="2"/>
        <v>0</v>
      </c>
    </row>
    <row r="35" spans="1:9" s="1" customFormat="1" ht="28.5" customHeight="1">
      <c r="A35" s="31" t="s">
        <v>57</v>
      </c>
      <c r="B35" s="48" t="s">
        <v>5</v>
      </c>
      <c r="C35" s="48" t="s">
        <v>58</v>
      </c>
      <c r="D35" s="48" t="s">
        <v>3</v>
      </c>
      <c r="E35" s="48" t="s">
        <v>59</v>
      </c>
      <c r="F35" s="49"/>
      <c r="G35" s="47">
        <f>SUM(G36)+G37+G38</f>
        <v>900</v>
      </c>
      <c r="H35" s="47">
        <f>SUM(H36)+H37+H38</f>
        <v>922.4999999999999</v>
      </c>
      <c r="I35" s="47">
        <f>SUM(I36)+I37+I38</f>
        <v>945.5624999999998</v>
      </c>
    </row>
    <row r="36" spans="1:9" s="1" customFormat="1" ht="28.5" customHeight="1">
      <c r="A36" s="33" t="s">
        <v>63</v>
      </c>
      <c r="B36" s="48" t="s">
        <v>5</v>
      </c>
      <c r="C36" s="48" t="s">
        <v>58</v>
      </c>
      <c r="D36" s="48" t="s">
        <v>3</v>
      </c>
      <c r="E36" s="48" t="s">
        <v>59</v>
      </c>
      <c r="F36" s="49" t="s">
        <v>75</v>
      </c>
      <c r="G36" s="50">
        <v>307</v>
      </c>
      <c r="H36" s="50">
        <f aca="true" t="shared" si="3" ref="H36:I38">G36*1.025</f>
        <v>314.67499999999995</v>
      </c>
      <c r="I36" s="50">
        <f t="shared" si="3"/>
        <v>322.54187499999995</v>
      </c>
    </row>
    <row r="37" spans="1:9" s="1" customFormat="1" ht="28.5" customHeight="1">
      <c r="A37" s="33" t="s">
        <v>63</v>
      </c>
      <c r="B37" s="48" t="s">
        <v>5</v>
      </c>
      <c r="C37" s="48" t="s">
        <v>58</v>
      </c>
      <c r="D37" s="48" t="s">
        <v>3</v>
      </c>
      <c r="E37" s="48" t="s">
        <v>59</v>
      </c>
      <c r="F37" s="49" t="s">
        <v>76</v>
      </c>
      <c r="G37" s="50">
        <v>90</v>
      </c>
      <c r="H37" s="50">
        <f t="shared" si="3"/>
        <v>92.24999999999999</v>
      </c>
      <c r="I37" s="50">
        <f t="shared" si="3"/>
        <v>94.55624999999998</v>
      </c>
    </row>
    <row r="38" spans="1:9" s="34" customFormat="1" ht="20.25" customHeight="1">
      <c r="A38" s="33" t="s">
        <v>63</v>
      </c>
      <c r="B38" s="48" t="s">
        <v>5</v>
      </c>
      <c r="C38" s="48" t="s">
        <v>58</v>
      </c>
      <c r="D38" s="48" t="s">
        <v>3</v>
      </c>
      <c r="E38" s="48" t="s">
        <v>59</v>
      </c>
      <c r="F38" s="49" t="s">
        <v>54</v>
      </c>
      <c r="G38" s="50">
        <v>503</v>
      </c>
      <c r="H38" s="50">
        <f t="shared" si="3"/>
        <v>515.5749999999999</v>
      </c>
      <c r="I38" s="50">
        <f t="shared" si="3"/>
        <v>528.4643749999999</v>
      </c>
    </row>
    <row r="39" spans="1:9" s="34" customFormat="1" ht="20.25" customHeight="1">
      <c r="A39" s="31" t="s">
        <v>60</v>
      </c>
      <c r="B39" s="44" t="s">
        <v>5</v>
      </c>
      <c r="C39" s="44" t="s">
        <v>47</v>
      </c>
      <c r="D39" s="44" t="s">
        <v>3</v>
      </c>
      <c r="E39" s="44" t="s">
        <v>61</v>
      </c>
      <c r="F39" s="44"/>
      <c r="G39" s="45">
        <f>G40</f>
        <v>71</v>
      </c>
      <c r="H39" s="45">
        <f>H40</f>
        <v>72.77499999999999</v>
      </c>
      <c r="I39" s="45">
        <f>I40</f>
        <v>74.59437499999999</v>
      </c>
    </row>
    <row r="40" spans="1:9" s="34" customFormat="1" ht="20.25" customHeight="1">
      <c r="A40" s="31" t="s">
        <v>60</v>
      </c>
      <c r="B40" s="44" t="s">
        <v>5</v>
      </c>
      <c r="C40" s="44" t="s">
        <v>47</v>
      </c>
      <c r="D40" s="44" t="s">
        <v>3</v>
      </c>
      <c r="E40" s="44" t="s">
        <v>61</v>
      </c>
      <c r="F40" s="44" t="s">
        <v>77</v>
      </c>
      <c r="G40" s="45">
        <v>71</v>
      </c>
      <c r="H40" s="50">
        <f>G40*1.025</f>
        <v>72.77499999999999</v>
      </c>
      <c r="I40" s="50">
        <f>H40*1.025</f>
        <v>74.59437499999999</v>
      </c>
    </row>
    <row r="41" spans="1:9" s="1" customFormat="1" ht="26.25" customHeight="1">
      <c r="A41" s="31" t="s">
        <v>50</v>
      </c>
      <c r="B41" s="44" t="s">
        <v>5</v>
      </c>
      <c r="C41" s="44" t="s">
        <v>47</v>
      </c>
      <c r="D41" s="44" t="s">
        <v>6</v>
      </c>
      <c r="E41" s="44" t="s">
        <v>48</v>
      </c>
      <c r="F41" s="44" t="s">
        <v>54</v>
      </c>
      <c r="G41" s="45">
        <v>10</v>
      </c>
      <c r="H41" s="50">
        <f>G41*1.025</f>
        <v>10.25</v>
      </c>
      <c r="I41" s="50">
        <f>H41*1.025</f>
        <v>10.50625</v>
      </c>
    </row>
    <row r="42" spans="1:9" ht="23.25" customHeight="1">
      <c r="A42" s="33" t="s">
        <v>24</v>
      </c>
      <c r="B42" s="46" t="s">
        <v>5</v>
      </c>
      <c r="C42" s="46" t="s">
        <v>15</v>
      </c>
      <c r="D42" s="46" t="s">
        <v>3</v>
      </c>
      <c r="E42" s="46" t="s">
        <v>42</v>
      </c>
      <c r="F42" s="46" t="s">
        <v>54</v>
      </c>
      <c r="G42" s="47">
        <v>10</v>
      </c>
      <c r="H42" s="50">
        <f>G42*1.025</f>
        <v>10.25</v>
      </c>
      <c r="I42" s="50">
        <f>G42*1.05</f>
        <v>10.5</v>
      </c>
    </row>
    <row r="43" spans="1:9" ht="0.75" customHeight="1" hidden="1">
      <c r="A43" s="56" t="s">
        <v>65</v>
      </c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39" t="s">
        <v>90</v>
      </c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39" t="s">
        <v>64</v>
      </c>
      <c r="B46" s="39"/>
      <c r="C46" s="39"/>
      <c r="D46" s="39"/>
      <c r="E46" s="39"/>
      <c r="F46" s="39"/>
      <c r="G46" s="39"/>
      <c r="H46" s="39"/>
      <c r="I46" s="39"/>
    </row>
    <row r="47" spans="1:9" ht="15">
      <c r="A47" s="39" t="s">
        <v>91</v>
      </c>
      <c r="B47" s="39"/>
      <c r="C47" s="39"/>
      <c r="D47" s="39"/>
      <c r="E47" s="39"/>
      <c r="F47" s="39"/>
      <c r="G47" s="39"/>
      <c r="H47" s="39"/>
      <c r="I47" s="39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spans="1:7" ht="12.75">
      <c r="A65" s="8"/>
      <c r="B65" s="8"/>
      <c r="C65" s="8"/>
      <c r="D65" s="8"/>
      <c r="E65" s="8"/>
      <c r="F65" s="43"/>
      <c r="G65" s="8"/>
    </row>
    <row r="66" spans="1:7" ht="12.75">
      <c r="A66" s="8"/>
      <c r="B66" s="8"/>
      <c r="C66" s="8"/>
      <c r="D66" s="8"/>
      <c r="E66" s="8"/>
      <c r="F66" s="43"/>
      <c r="G66" s="8"/>
    </row>
    <row r="67" spans="1:7" ht="12.75">
      <c r="A67" s="8"/>
      <c r="B67" s="8"/>
      <c r="C67" s="8"/>
      <c r="D67" s="8"/>
      <c r="E67" s="8"/>
      <c r="F67" s="43"/>
      <c r="G67" s="8"/>
    </row>
    <row r="68" spans="1:7" ht="12.75">
      <c r="A68" s="8"/>
      <c r="B68" s="8"/>
      <c r="C68" s="8"/>
      <c r="D68" s="8"/>
      <c r="E68" s="8"/>
      <c r="F68" s="43"/>
      <c r="G68" s="8"/>
    </row>
    <row r="69" spans="1:7" ht="12.75">
      <c r="A69" s="8"/>
      <c r="B69" s="8"/>
      <c r="C69" s="8"/>
      <c r="D69" s="8"/>
      <c r="E69" s="8"/>
      <c r="F69" s="43"/>
      <c r="G69" s="8"/>
    </row>
    <row r="70" spans="1:7" ht="12.75">
      <c r="A70" s="8"/>
      <c r="B70" s="8"/>
      <c r="C70" s="8"/>
      <c r="D70" s="8"/>
      <c r="E70" s="8"/>
      <c r="F70" s="43"/>
      <c r="G70" s="8"/>
    </row>
    <row r="71" spans="1:7" ht="12.75">
      <c r="A71" s="8"/>
      <c r="B71" s="8"/>
      <c r="C71" s="8"/>
      <c r="D71" s="8"/>
      <c r="E71" s="8"/>
      <c r="F71" s="43"/>
      <c r="G71" s="8"/>
    </row>
    <row r="72" spans="1:7" ht="12.75">
      <c r="A72" s="8"/>
      <c r="B72" s="8"/>
      <c r="C72" s="8"/>
      <c r="D72" s="8"/>
      <c r="E72" s="8"/>
      <c r="F72" s="43"/>
      <c r="G72" s="8"/>
    </row>
    <row r="73" spans="1:7" ht="12.75">
      <c r="A73" s="8"/>
      <c r="B73" s="8"/>
      <c r="C73" s="8"/>
      <c r="D73" s="8"/>
      <c r="E73" s="8"/>
      <c r="F73" s="43"/>
      <c r="G73" s="8"/>
    </row>
    <row r="74" spans="1:7" ht="12.75">
      <c r="A74" s="8"/>
      <c r="B74" s="8"/>
      <c r="C74" s="8"/>
      <c r="D74" s="8"/>
      <c r="E74" s="8"/>
      <c r="F74" s="43"/>
      <c r="G74" s="8"/>
    </row>
    <row r="75" spans="1:7" ht="12.75">
      <c r="A75" s="8"/>
      <c r="B75" s="8"/>
      <c r="C75" s="8"/>
      <c r="D75" s="8"/>
      <c r="E75" s="8"/>
      <c r="F75" s="43"/>
      <c r="G75" s="8"/>
    </row>
    <row r="76" spans="1:7" ht="12.75">
      <c r="A76" s="8"/>
      <c r="B76" s="8"/>
      <c r="C76" s="8"/>
      <c r="D76" s="8"/>
      <c r="E76" s="8"/>
      <c r="F76" s="43"/>
      <c r="G76" s="8"/>
    </row>
    <row r="77" spans="1:7" ht="12.75">
      <c r="A77" s="8"/>
      <c r="B77" s="8"/>
      <c r="C77" s="8"/>
      <c r="D77" s="8"/>
      <c r="E77" s="8"/>
      <c r="F77" s="43"/>
      <c r="G77" s="8"/>
    </row>
    <row r="78" spans="1:7" ht="12.75">
      <c r="A78" s="8"/>
      <c r="B78" s="8"/>
      <c r="C78" s="8"/>
      <c r="D78" s="8"/>
      <c r="E78" s="8"/>
      <c r="F78" s="43"/>
      <c r="G78" s="8"/>
    </row>
    <row r="79" spans="1:7" ht="12.75">
      <c r="A79" s="8"/>
      <c r="B79" s="8"/>
      <c r="C79" s="8"/>
      <c r="D79" s="8"/>
      <c r="E79" s="8"/>
      <c r="F79" s="43"/>
      <c r="G79" s="8"/>
    </row>
    <row r="80" spans="1:7" ht="12.75">
      <c r="A80" s="8"/>
      <c r="B80" s="8"/>
      <c r="C80" s="8"/>
      <c r="D80" s="8"/>
      <c r="E80" s="8"/>
      <c r="F80" s="43"/>
      <c r="G80" s="8"/>
    </row>
    <row r="81" spans="1:7" ht="12.75">
      <c r="A81" s="8"/>
      <c r="B81" s="8"/>
      <c r="C81" s="8"/>
      <c r="D81" s="8"/>
      <c r="E81" s="8"/>
      <c r="F81" s="43"/>
      <c r="G81" s="8"/>
    </row>
    <row r="82" spans="1:7" ht="12.75">
      <c r="A82" s="8"/>
      <c r="B82" s="8"/>
      <c r="C82" s="8"/>
      <c r="D82" s="8"/>
      <c r="E82" s="8"/>
      <c r="F82" s="43"/>
      <c r="G82" s="8"/>
    </row>
    <row r="83" spans="1:7" ht="12.75">
      <c r="A83" s="8"/>
      <c r="B83" s="8"/>
      <c r="C83" s="8"/>
      <c r="D83" s="8"/>
      <c r="E83" s="8"/>
      <c r="F83" s="43"/>
      <c r="G83" s="8"/>
    </row>
    <row r="84" spans="1:7" ht="12.75">
      <c r="A84" s="8"/>
      <c r="B84" s="8"/>
      <c r="C84" s="8"/>
      <c r="D84" s="8"/>
      <c r="E84" s="8"/>
      <c r="F84" s="43"/>
      <c r="G84" s="8"/>
    </row>
    <row r="85" spans="1:7" ht="12.75">
      <c r="A85" s="8"/>
      <c r="B85" s="8"/>
      <c r="C85" s="8"/>
      <c r="D85" s="8"/>
      <c r="E85" s="8"/>
      <c r="F85" s="43"/>
      <c r="G85" s="8"/>
    </row>
    <row r="86" spans="1:7" ht="12.75">
      <c r="A86" s="8"/>
      <c r="B86" s="8"/>
      <c r="C86" s="8"/>
      <c r="D86" s="8"/>
      <c r="E86" s="8"/>
      <c r="F86" s="43"/>
      <c r="G86" s="8"/>
    </row>
    <row r="87" spans="1:7" ht="12.75">
      <c r="A87" s="8"/>
      <c r="B87" s="8"/>
      <c r="C87" s="8"/>
      <c r="D87" s="8"/>
      <c r="E87" s="8"/>
      <c r="F87" s="43"/>
      <c r="G87" s="8"/>
    </row>
    <row r="88" spans="1:7" ht="12.75">
      <c r="A88" s="8"/>
      <c r="B88" s="8"/>
      <c r="C88" s="8"/>
      <c r="D88" s="8"/>
      <c r="E88" s="8"/>
      <c r="F88" s="43"/>
      <c r="G88" s="8"/>
    </row>
    <row r="89" spans="1:7" ht="12.75">
      <c r="A89" s="8"/>
      <c r="B89" s="8"/>
      <c r="C89" s="8"/>
      <c r="D89" s="8"/>
      <c r="E89" s="8"/>
      <c r="F89" s="43"/>
      <c r="G89" s="8"/>
    </row>
    <row r="90" spans="1:7" ht="12.75">
      <c r="A90" s="8"/>
      <c r="B90" s="8"/>
      <c r="C90" s="8"/>
      <c r="D90" s="8"/>
      <c r="E90" s="8"/>
      <c r="F90" s="43"/>
      <c r="G90" s="8"/>
    </row>
    <row r="91" spans="1:7" ht="12.75">
      <c r="A91" s="8"/>
      <c r="B91" s="8"/>
      <c r="C91" s="8"/>
      <c r="D91" s="8"/>
      <c r="E91" s="8"/>
      <c r="F91" s="43"/>
      <c r="G91" s="8"/>
    </row>
    <row r="92" spans="1:7" ht="12.75">
      <c r="A92" s="8"/>
      <c r="B92" s="8"/>
      <c r="C92" s="8"/>
      <c r="D92" s="8"/>
      <c r="E92" s="8"/>
      <c r="F92" s="43"/>
      <c r="G92" s="8"/>
    </row>
    <row r="93" spans="1:7" ht="12.75">
      <c r="A93" s="8"/>
      <c r="B93" s="8"/>
      <c r="C93" s="8"/>
      <c r="D93" s="8"/>
      <c r="E93" s="8"/>
      <c r="F93" s="43"/>
      <c r="G93" s="8"/>
    </row>
    <row r="94" spans="1:7" ht="12.75">
      <c r="A94" s="8"/>
      <c r="B94" s="8"/>
      <c r="C94" s="8"/>
      <c r="D94" s="8"/>
      <c r="E94" s="8"/>
      <c r="F94" s="43"/>
      <c r="G94" s="8"/>
    </row>
    <row r="95" spans="1:7" ht="12.75">
      <c r="A95" s="8"/>
      <c r="B95" s="8"/>
      <c r="C95" s="8"/>
      <c r="D95" s="8"/>
      <c r="E95" s="8"/>
      <c r="F95" s="43"/>
      <c r="G95" s="8"/>
    </row>
    <row r="96" spans="1:7" ht="12.75">
      <c r="A96" s="8"/>
      <c r="B96" s="8"/>
      <c r="C96" s="8"/>
      <c r="D96" s="8"/>
      <c r="E96" s="8"/>
      <c r="F96" s="43"/>
      <c r="G96" s="8"/>
    </row>
  </sheetData>
  <sheetProtection/>
  <mergeCells count="4">
    <mergeCell ref="E7:G7"/>
    <mergeCell ref="A8:G8"/>
    <mergeCell ref="A9:I9"/>
    <mergeCell ref="A10:I10"/>
  </mergeCells>
  <printOptions horizontalCentered="1"/>
  <pageMargins left="0.7086614173228347" right="0.07874015748031496" top="0.2755905511811024" bottom="0.2755905511811024" header="0.1968503937007874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Admin</cp:lastModifiedBy>
  <cp:lastPrinted>2024-03-12T10:28:53Z</cp:lastPrinted>
  <dcterms:created xsi:type="dcterms:W3CDTF">2006-01-23T21:55:43Z</dcterms:created>
  <dcterms:modified xsi:type="dcterms:W3CDTF">2024-03-12T10:37:07Z</dcterms:modified>
  <cp:category/>
  <cp:version/>
  <cp:contentType/>
  <cp:contentStatus/>
</cp:coreProperties>
</file>